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205" activeTab="0"/>
  </bookViews>
  <sheets>
    <sheet name="鑑估紀錄" sheetId="1" r:id="rId1"/>
    <sheet name="勘查表" sheetId="2" r:id="rId2"/>
    <sheet name="鑑估計算" sheetId="3" r:id="rId3"/>
    <sheet name="鑑估計算-EX" sheetId="4" r:id="rId4"/>
  </sheets>
  <definedNames>
    <definedName name="_xlnm.Print_Area" localSheetId="2">'鑑估計算'!$A$1:$I$42</definedName>
    <definedName name="_xlnm.Print_Area" localSheetId="3">'鑑估計算-EX'!$A$1:$I$42</definedName>
  </definedNames>
  <calcPr fullCalcOnLoad="1"/>
</workbook>
</file>

<file path=xl/sharedStrings.xml><?xml version="1.0" encoding="utf-8"?>
<sst xmlns="http://schemas.openxmlformats.org/spreadsheetml/2006/main" count="221" uniqueCount="121">
  <si>
    <t>儲蓄互助社擔保放款鑑估小組審核紀錄</t>
  </si>
  <si>
    <t>出席人員:</t>
  </si>
  <si>
    <t>列席人員:</t>
  </si>
  <si>
    <t>職業</t>
  </si>
  <si>
    <t xml:space="preserve">     </t>
  </si>
  <si>
    <t xml:space="preserve">          元</t>
  </si>
  <si>
    <t>土增稅</t>
  </si>
  <si>
    <t>貸款結餘</t>
  </si>
  <si>
    <t>抵押順位</t>
  </si>
  <si>
    <t>勘查時間</t>
  </si>
  <si>
    <t>勘查人</t>
  </si>
  <si>
    <t>所有權人</t>
  </si>
  <si>
    <t>地址</t>
  </si>
  <si>
    <t>申請用途</t>
  </si>
  <si>
    <t>土地</t>
  </si>
  <si>
    <t>建物</t>
  </si>
  <si>
    <t>主要建材</t>
  </si>
  <si>
    <t>總價</t>
  </si>
  <si>
    <t>公告現值土地增值稅總額</t>
  </si>
  <si>
    <t>評估淨值</t>
  </si>
  <si>
    <t>他項權利設定</t>
  </si>
  <si>
    <t>A</t>
  </si>
  <si>
    <t>B</t>
  </si>
  <si>
    <t>C</t>
  </si>
  <si>
    <t>E</t>
  </si>
  <si>
    <t>F</t>
  </si>
  <si>
    <t>存摺號碼：</t>
  </si>
  <si>
    <t>=A/B</t>
  </si>
  <si>
    <t>0303-0039</t>
  </si>
  <si>
    <t>00384-000</t>
  </si>
  <si>
    <t>00384</t>
  </si>
  <si>
    <r>
      <rPr>
        <sz val="11"/>
        <color indexed="8"/>
        <rFont val="標楷體"/>
        <family val="4"/>
      </rPr>
      <t>台中市北屯區北屯段</t>
    </r>
  </si>
  <si>
    <r>
      <rPr>
        <sz val="11"/>
        <color indexed="8"/>
        <rFont val="標楷體"/>
        <family val="4"/>
      </rPr>
      <t>建</t>
    </r>
  </si>
  <si>
    <r>
      <rPr>
        <sz val="11"/>
        <color indexed="8"/>
        <rFont val="標楷體"/>
        <family val="4"/>
      </rPr>
      <t>巷弄號</t>
    </r>
  </si>
  <si>
    <r>
      <rPr>
        <sz val="10"/>
        <color indexed="8"/>
        <rFont val="標楷體"/>
        <family val="4"/>
      </rPr>
      <t>地號</t>
    </r>
  </si>
  <si>
    <r>
      <rPr>
        <sz val="11"/>
        <color indexed="8"/>
        <rFont val="標楷體"/>
        <family val="4"/>
      </rPr>
      <t>都市
住宅</t>
    </r>
  </si>
  <si>
    <r>
      <rPr>
        <sz val="11"/>
        <color indexed="8"/>
        <rFont val="標楷體"/>
        <family val="4"/>
      </rPr>
      <t>住家用
鋼筋混凝土加強磚造</t>
    </r>
  </si>
  <si>
    <r>
      <rPr>
        <sz val="10"/>
        <color indexed="8"/>
        <rFont val="標楷體"/>
        <family val="4"/>
      </rPr>
      <t>土地編定</t>
    </r>
  </si>
  <si>
    <r>
      <rPr>
        <sz val="10"/>
        <color indexed="8"/>
        <rFont val="標楷體"/>
        <family val="4"/>
      </rPr>
      <t>土地地段</t>
    </r>
  </si>
  <si>
    <r>
      <rPr>
        <sz val="10"/>
        <color indexed="8"/>
        <rFont val="標楷體"/>
        <family val="4"/>
      </rPr>
      <t>用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標楷體"/>
        <family val="4"/>
      </rPr>
      <t>途</t>
    </r>
  </si>
  <si>
    <r>
      <rPr>
        <sz val="10"/>
        <color indexed="8"/>
        <rFont val="標楷體"/>
        <family val="4"/>
      </rPr>
      <t>座落地號</t>
    </r>
  </si>
  <si>
    <r>
      <rPr>
        <sz val="10"/>
        <color indexed="8"/>
        <rFont val="標楷體"/>
        <family val="4"/>
      </rPr>
      <t>構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標楷體"/>
        <family val="4"/>
      </rPr>
      <t>造</t>
    </r>
  </si>
  <si>
    <r>
      <rPr>
        <sz val="10"/>
        <color indexed="8"/>
        <rFont val="標楷體"/>
        <family val="4"/>
      </rPr>
      <t>耐用年限</t>
    </r>
  </si>
  <si>
    <t>建物門牌
號碼</t>
  </si>
  <si>
    <t>不動產座落</t>
  </si>
  <si>
    <t>審核地點:</t>
  </si>
  <si>
    <t>申請人</t>
  </si>
  <si>
    <t>保證人</t>
  </si>
  <si>
    <t>股金結餘</t>
  </si>
  <si>
    <t>擔保品座落</t>
  </si>
  <si>
    <t>鑑估金額</t>
  </si>
  <si>
    <r>
      <t>主席</t>
    </r>
    <r>
      <rPr>
        <sz val="12"/>
        <color indexed="8"/>
        <rFont val="標楷體"/>
        <family val="4"/>
      </rPr>
      <t>:</t>
    </r>
  </si>
  <si>
    <r>
      <rPr>
        <sz val="12"/>
        <color indexed="8"/>
        <rFont val="新細明體"/>
        <family val="1"/>
      </rPr>
      <t>紀錄</t>
    </r>
    <r>
      <rPr>
        <sz val="12"/>
        <color indexed="8"/>
        <rFont val="標楷體"/>
        <family val="4"/>
      </rPr>
      <t>:</t>
    </r>
  </si>
  <si>
    <t>新台幣                           元正</t>
  </si>
  <si>
    <t>新台幣                               元正</t>
  </si>
  <si>
    <t>圖片黏貼</t>
  </si>
  <si>
    <t>出生日期</t>
  </si>
  <si>
    <t>年  月  日</t>
  </si>
  <si>
    <t>申請借款
金額</t>
  </si>
  <si>
    <t>擔保
資料</t>
  </si>
  <si>
    <t>借款
資料</t>
  </si>
  <si>
    <t>附件</t>
  </si>
  <si>
    <t>實地鑑估勘查表及鑑估計算表</t>
  </si>
  <si>
    <t>鑑估意見</t>
  </si>
  <si>
    <t>公告現值:</t>
  </si>
  <si>
    <t>鄰近交易市值:</t>
  </si>
  <si>
    <t>元</t>
  </si>
  <si>
    <t>審核日期:     年     月     日</t>
  </si>
  <si>
    <t>元</t>
  </si>
  <si>
    <t>元</t>
  </si>
  <si>
    <t>備註</t>
  </si>
  <si>
    <t xml:space="preserve">     年月日時分</t>
  </si>
  <si>
    <t>儲蓄互助社擔保放款不動產勘查表</t>
  </si>
  <si>
    <t>借款申請人</t>
  </si>
  <si>
    <t>鑑估價格</t>
  </si>
  <si>
    <t>地號</t>
  </si>
  <si>
    <t>合計</t>
  </si>
  <si>
    <r>
      <t>(4)</t>
    </r>
    <r>
      <rPr>
        <sz val="10"/>
        <color indexed="8"/>
        <rFont val="標楷體"/>
        <family val="4"/>
      </rPr>
      <t xml:space="preserve">評估總值
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每平方公尺</t>
    </r>
    <r>
      <rPr>
        <sz val="10"/>
        <color indexed="8"/>
        <rFont val="Arial"/>
        <family val="2"/>
      </rPr>
      <t>)
(4)=(1)×(2)×(3)</t>
    </r>
  </si>
  <si>
    <t>(坪)</t>
  </si>
  <si>
    <r>
      <t>(1)</t>
    </r>
    <r>
      <rPr>
        <sz val="10"/>
        <color indexed="8"/>
        <rFont val="細明體"/>
        <family val="3"/>
      </rPr>
      <t>總面積</t>
    </r>
  </si>
  <si>
    <r>
      <t xml:space="preserve">C&lt;=1,0
C&gt;1,(A-B)×0.2
</t>
    </r>
    <r>
      <rPr>
        <sz val="10"/>
        <color indexed="8"/>
        <rFont val="Arial"/>
        <family val="2"/>
      </rPr>
      <t>C&gt;2,A</t>
    </r>
    <r>
      <rPr>
        <sz val="10"/>
        <color indexed="8"/>
        <rFont val="Arial"/>
        <family val="2"/>
      </rPr>
      <t>×</t>
    </r>
    <r>
      <rPr>
        <sz val="10"/>
        <color indexed="8"/>
        <rFont val="Arial"/>
        <family val="2"/>
      </rPr>
      <t>0.3-B</t>
    </r>
    <r>
      <rPr>
        <sz val="10"/>
        <color indexed="8"/>
        <rFont val="Arial"/>
        <family val="2"/>
      </rPr>
      <t>×</t>
    </r>
    <r>
      <rPr>
        <sz val="10"/>
        <color indexed="8"/>
        <rFont val="Arial"/>
        <family val="2"/>
      </rPr>
      <t>0.4
C&gt;3,A</t>
    </r>
    <r>
      <rPr>
        <sz val="10"/>
        <color indexed="8"/>
        <rFont val="Arial"/>
        <family val="2"/>
      </rPr>
      <t>×</t>
    </r>
    <r>
      <rPr>
        <sz val="10"/>
        <color indexed="8"/>
        <rFont val="Arial"/>
        <family val="2"/>
      </rPr>
      <t>0.4-B</t>
    </r>
    <r>
      <rPr>
        <sz val="10"/>
        <color indexed="8"/>
        <rFont val="Arial"/>
        <family val="2"/>
      </rPr>
      <t>×</t>
    </r>
    <r>
      <rPr>
        <sz val="10"/>
        <color indexed="8"/>
        <rFont val="Arial"/>
        <family val="2"/>
      </rPr>
      <t>0.7</t>
    </r>
  </si>
  <si>
    <t>公告現值
(每平方公尺)</t>
  </si>
  <si>
    <r>
      <rPr>
        <sz val="10"/>
        <color indexed="8"/>
        <rFont val="標楷體"/>
        <family val="4"/>
      </rPr>
      <t xml:space="preserve">D增值稅
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每平方公尺</t>
    </r>
    <r>
      <rPr>
        <sz val="10"/>
        <color indexed="8"/>
        <rFont val="Arial"/>
        <family val="2"/>
      </rPr>
      <t>)</t>
    </r>
  </si>
  <si>
    <t>評估單價
(每平方公尺)</t>
  </si>
  <si>
    <t>鑑估額度</t>
  </si>
  <si>
    <t>所有權人</t>
  </si>
  <si>
    <t xml:space="preserve">平方公尺   </t>
  </si>
  <si>
    <r>
      <t xml:space="preserve">(5)
</t>
    </r>
    <r>
      <rPr>
        <sz val="10"/>
        <color indexed="8"/>
        <rFont val="細明體"/>
        <family val="3"/>
      </rPr>
      <t xml:space="preserve">增值稅
</t>
    </r>
    <r>
      <rPr>
        <sz val="10"/>
        <color indexed="8"/>
        <rFont val="Arial"/>
        <family val="2"/>
      </rPr>
      <t>(5)=D</t>
    </r>
    <r>
      <rPr>
        <sz val="10"/>
        <color indexed="8"/>
        <rFont val="細明體"/>
        <family val="3"/>
      </rPr>
      <t>×</t>
    </r>
    <r>
      <rPr>
        <sz val="10"/>
        <color indexed="8"/>
        <rFont val="Arial"/>
        <family val="2"/>
      </rPr>
      <t>(1)</t>
    </r>
    <r>
      <rPr>
        <sz val="10"/>
        <color indexed="8"/>
        <rFont val="細明體"/>
        <family val="3"/>
      </rPr>
      <t>×</t>
    </r>
    <r>
      <rPr>
        <sz val="10"/>
        <color indexed="8"/>
        <rFont val="Arial"/>
        <family val="2"/>
      </rPr>
      <t>(2)</t>
    </r>
  </si>
  <si>
    <r>
      <t xml:space="preserve">(6)
</t>
    </r>
    <r>
      <rPr>
        <sz val="10"/>
        <color indexed="8"/>
        <rFont val="細明體"/>
        <family val="3"/>
      </rPr>
      <t xml:space="preserve">放款率
</t>
    </r>
    <r>
      <rPr>
        <sz val="10"/>
        <color indexed="8"/>
        <rFont val="Arial"/>
        <family val="2"/>
      </rPr>
      <t>%</t>
    </r>
  </si>
  <si>
    <r>
      <t xml:space="preserve">(3)
</t>
    </r>
    <r>
      <rPr>
        <sz val="10"/>
        <color indexed="8"/>
        <rFont val="細明體"/>
        <family val="3"/>
      </rPr>
      <t>評估單價</t>
    </r>
  </si>
  <si>
    <r>
      <t xml:space="preserve">(2)
</t>
    </r>
    <r>
      <rPr>
        <sz val="10"/>
        <color indexed="8"/>
        <rFont val="細明體"/>
        <family val="3"/>
      </rPr>
      <t>持分</t>
    </r>
  </si>
  <si>
    <t>序
號</t>
  </si>
  <si>
    <t>合計</t>
  </si>
  <si>
    <r>
      <t>借款人：</t>
    </r>
    <r>
      <rPr>
        <sz val="12"/>
        <color indexed="8"/>
        <rFont val="標楷體"/>
        <family val="4"/>
      </rPr>
      <t xml:space="preserve"> </t>
    </r>
  </si>
  <si>
    <t>儲蓄互助社擔保放款不動產鑑估計算表</t>
  </si>
  <si>
    <t>鑑估額度:</t>
  </si>
  <si>
    <t>合計</t>
  </si>
  <si>
    <t>原規定地價或上次移轉現值</t>
  </si>
  <si>
    <t>建物建號</t>
  </si>
  <si>
    <t>估價標準
(每平方公尺)</t>
  </si>
  <si>
    <t>區段路線
加成率</t>
  </si>
  <si>
    <t>使用價值
加成率</t>
  </si>
  <si>
    <t>使用價值
加成率</t>
  </si>
  <si>
    <t>折舊殘率
1-已使用年限/耐用年限</t>
  </si>
  <si>
    <t>區段路線
加成率</t>
  </si>
  <si>
    <t>調查
日期</t>
  </si>
  <si>
    <t>核放
借號</t>
  </si>
  <si>
    <t>擔保放款辦法第十條:擔保放款金額不得超過不動產市值百分之七十。</t>
  </si>
  <si>
    <t>備註</t>
  </si>
  <si>
    <r>
      <rPr>
        <sz val="11"/>
        <color indexed="8"/>
        <rFont val="標楷體"/>
        <family val="4"/>
      </rPr>
      <t xml:space="preserve">擔保放款總值
</t>
    </r>
    <r>
      <rPr>
        <sz val="11"/>
        <color indexed="8"/>
        <rFont val="Arial"/>
        <family val="2"/>
      </rPr>
      <t>=(4)×(6)</t>
    </r>
  </si>
  <si>
    <r>
      <t xml:space="preserve">(6)
</t>
    </r>
    <r>
      <rPr>
        <sz val="10"/>
        <color indexed="8"/>
        <rFont val="細明體"/>
        <family val="3"/>
      </rPr>
      <t xml:space="preserve">放款率
</t>
    </r>
    <r>
      <rPr>
        <sz val="10"/>
        <color indexed="8"/>
        <rFont val="Arial"/>
        <family val="2"/>
      </rPr>
      <t>%</t>
    </r>
  </si>
  <si>
    <t>擔保放款總值
=[(4)-(5)]×(6)</t>
  </si>
  <si>
    <r>
      <t>(土地+建物)鑑估總額：</t>
    </r>
  </si>
  <si>
    <t>**</t>
  </si>
  <si>
    <r>
      <t>G</t>
    </r>
    <r>
      <rPr>
        <sz val="12"/>
        <color indexed="8"/>
        <rFont val="標楷體"/>
        <family val="4"/>
      </rPr>
      <t>建物加成率</t>
    </r>
  </si>
  <si>
    <t>評估單價
(每平方公尺)</t>
  </si>
  <si>
    <t>H=E*F*(1+G)</t>
  </si>
  <si>
    <t>(土地部分)</t>
  </si>
  <si>
    <t>(建物部分)</t>
  </si>
  <si>
    <r>
      <t>(4)</t>
    </r>
    <r>
      <rPr>
        <sz val="10"/>
        <color indexed="8"/>
        <rFont val="標楷體"/>
        <family val="4"/>
      </rPr>
      <t xml:space="preserve">評估總值
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每平方公尺</t>
    </r>
    <r>
      <rPr>
        <sz val="10"/>
        <color indexed="8"/>
        <rFont val="Arial"/>
        <family val="2"/>
      </rPr>
      <t xml:space="preserve">)
</t>
    </r>
    <r>
      <rPr>
        <sz val="9"/>
        <color indexed="8"/>
        <rFont val="Arial"/>
        <family val="2"/>
      </rPr>
      <t>(4)=(1)×(2)×(3)</t>
    </r>
  </si>
  <si>
    <t>土地增值稅可至財政部稅務入口網站線上試算。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</si>
</sst>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[$-404]AM/PM\ hh:mm:ss"/>
    <numFmt numFmtId="188" formatCode="#,##0_ "/>
    <numFmt numFmtId="189" formatCode="#,##0.00_ "/>
    <numFmt numFmtId="190" formatCode="#,##0.00_);[Red]\(#,##0.00\)"/>
    <numFmt numFmtId="191" formatCode="#\ ?/4"/>
    <numFmt numFmtId="192" formatCode="0.0"/>
    <numFmt numFmtId="193" formatCode="_-* #,##0.0_-;\-* #,##0.0_-;_-* &quot;-&quot;??_-;_-@_-"/>
    <numFmt numFmtId="194" formatCode="_-* #,##0_-;\-* #,##0_-;_-* &quot;-&quot;??_-;_-@_-"/>
    <numFmt numFmtId="195" formatCode="0.0000"/>
    <numFmt numFmtId="196" formatCode="0.000"/>
    <numFmt numFmtId="197" formatCode="#,##0.0_);[Red]\(#,##0.0\)"/>
    <numFmt numFmtId="198" formatCode="#,##0_);[Red]\(#,##0\)"/>
    <numFmt numFmtId="199" formatCode="#,##0.000_);[Red]\(#,##0.000\)"/>
    <numFmt numFmtId="200" formatCode="0.00_);[Red]\(0.00\)"/>
    <numFmt numFmtId="201" formatCode="[$-404]e&quot;年&quot;m&quot;月&quot;d&quot;日&quot;;@"/>
    <numFmt numFmtId="202" formatCode="[$-404]e/m/d;@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9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細明體"/>
      <family val="3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u val="single"/>
      <sz val="18"/>
      <color indexed="8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細明體"/>
      <family val="3"/>
    </font>
    <font>
      <sz val="11"/>
      <color indexed="8"/>
      <name val="細明體"/>
      <family val="3"/>
    </font>
    <font>
      <sz val="12"/>
      <color indexed="10"/>
      <name val="細明體"/>
      <family val="3"/>
    </font>
    <font>
      <b/>
      <sz val="11"/>
      <color indexed="10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Arial"/>
      <family val="2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b/>
      <u val="single"/>
      <sz val="16"/>
      <color indexed="8"/>
      <name val="細明體"/>
      <family val="3"/>
    </font>
    <font>
      <b/>
      <sz val="12"/>
      <color indexed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>
        <color indexed="62"/>
      </bottom>
    </border>
    <border>
      <left>
        <color indexed="63"/>
      </left>
      <right>
        <color indexed="63"/>
      </right>
      <top style="thin"/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5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1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15" fillId="0" borderId="16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0" fillId="0" borderId="13" xfId="0" applyBorder="1" applyAlignment="1">
      <alignment horizontal="left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23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188" fontId="9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9" fontId="10" fillId="0" borderId="12" xfId="39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188" fontId="9" fillId="0" borderId="0" xfId="0" applyNumberFormat="1" applyFont="1" applyFill="1" applyBorder="1" applyAlignment="1">
      <alignment horizontal="center" vertical="center" wrapText="1"/>
    </xf>
    <xf numFmtId="194" fontId="10" fillId="33" borderId="12" xfId="33" applyNumberFormat="1" applyFont="1" applyFill="1" applyBorder="1" applyAlignment="1">
      <alignment horizontal="center" vertical="center" wrapText="1"/>
    </xf>
    <xf numFmtId="200" fontId="10" fillId="0" borderId="12" xfId="0" applyNumberFormat="1" applyFont="1" applyBorder="1" applyAlignment="1">
      <alignment vertical="center"/>
    </xf>
    <xf numFmtId="188" fontId="10" fillId="34" borderId="0" xfId="0" applyNumberFormat="1" applyFont="1" applyFill="1" applyAlignment="1">
      <alignment horizontal="right" vertical="center"/>
    </xf>
    <xf numFmtId="188" fontId="10" fillId="34" borderId="0" xfId="0" applyNumberFormat="1" applyFont="1" applyFill="1" applyAlignment="1">
      <alignment vertical="center"/>
    </xf>
    <xf numFmtId="9" fontId="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 wrapText="1"/>
    </xf>
    <xf numFmtId="2" fontId="10" fillId="33" borderId="1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13" fontId="9" fillId="0" borderId="12" xfId="0" applyNumberFormat="1" applyFont="1" applyBorder="1" applyAlignment="1">
      <alignment horizontal="center" vertical="center" wrapText="1"/>
    </xf>
    <xf numFmtId="9" fontId="10" fillId="0" borderId="12" xfId="39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94" fontId="10" fillId="33" borderId="12" xfId="33" applyNumberFormat="1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202" fontId="10" fillId="0" borderId="30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 horizontal="right" vertical="center" wrapText="1"/>
    </xf>
    <xf numFmtId="0" fontId="10" fillId="0" borderId="30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98" fontId="10" fillId="0" borderId="12" xfId="0" applyNumberFormat="1" applyFont="1" applyBorder="1" applyAlignment="1">
      <alignment vertical="center" wrapText="1"/>
    </xf>
    <xf numFmtId="9" fontId="10" fillId="0" borderId="12" xfId="39" applyFont="1" applyBorder="1" applyAlignment="1">
      <alignment vertical="center" wrapText="1"/>
    </xf>
    <xf numFmtId="9" fontId="10" fillId="33" borderId="12" xfId="39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3" fontId="10" fillId="0" borderId="12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8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right" vertical="center" wrapText="1"/>
    </xf>
    <xf numFmtId="200" fontId="10" fillId="33" borderId="12" xfId="0" applyNumberFormat="1" applyFont="1" applyFill="1" applyBorder="1" applyAlignment="1">
      <alignment horizontal="right" vertical="center" wrapText="1"/>
    </xf>
    <xf numFmtId="200" fontId="10" fillId="0" borderId="12" xfId="0" applyNumberFormat="1" applyFont="1" applyBorder="1" applyAlignment="1">
      <alignment vertical="center" wrapText="1"/>
    </xf>
    <xf numFmtId="194" fontId="10" fillId="33" borderId="12" xfId="33" applyNumberFormat="1" applyFont="1" applyFill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 wrapText="1"/>
    </xf>
    <xf numFmtId="188" fontId="10" fillId="35" borderId="12" xfId="0" applyNumberFormat="1" applyFont="1" applyFill="1" applyBorder="1" applyAlignment="1">
      <alignment horizontal="right" vertical="center" wrapText="1"/>
    </xf>
    <xf numFmtId="188" fontId="10" fillId="34" borderId="12" xfId="0" applyNumberFormat="1" applyFont="1" applyFill="1" applyBorder="1" applyAlignment="1">
      <alignment horizontal="right" vertical="center" wrapText="1"/>
    </xf>
    <xf numFmtId="2" fontId="10" fillId="35" borderId="12" xfId="0" applyNumberFormat="1" applyFont="1" applyFill="1" applyBorder="1" applyAlignment="1">
      <alignment horizontal="right" vertical="center" wrapText="1"/>
    </xf>
    <xf numFmtId="194" fontId="10" fillId="33" borderId="12" xfId="33" applyNumberFormat="1" applyFont="1" applyFill="1" applyBorder="1" applyAlignment="1">
      <alignment vertical="center" wrapText="1"/>
    </xf>
    <xf numFmtId="9" fontId="21" fillId="0" borderId="12" xfId="0" applyNumberFormat="1" applyFont="1" applyBorder="1" applyAlignment="1">
      <alignment horizontal="distributed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horizontal="center"/>
    </xf>
    <xf numFmtId="49" fontId="11" fillId="36" borderId="12" xfId="0" applyNumberFormat="1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5" fillId="0" borderId="31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41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5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14" fillId="0" borderId="55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16" fillId="0" borderId="6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8" fontId="12" fillId="34" borderId="30" xfId="0" applyNumberFormat="1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188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194" fontId="10" fillId="0" borderId="31" xfId="33" applyNumberFormat="1" applyFont="1" applyBorder="1" applyAlignment="1">
      <alignment horizontal="left" vertical="center" wrapText="1"/>
    </xf>
    <xf numFmtId="194" fontId="10" fillId="0" borderId="34" xfId="33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94" fontId="10" fillId="33" borderId="31" xfId="33" applyNumberFormat="1" applyFont="1" applyFill="1" applyBorder="1" applyAlignment="1">
      <alignment horizontal="center" vertical="center" wrapText="1"/>
    </xf>
    <xf numFmtId="194" fontId="10" fillId="33" borderId="34" xfId="33" applyNumberFormat="1" applyFont="1" applyFill="1" applyBorder="1" applyAlignment="1">
      <alignment horizontal="center" vertical="center" wrapText="1"/>
    </xf>
    <xf numFmtId="188" fontId="10" fillId="35" borderId="31" xfId="0" applyNumberFormat="1" applyFont="1" applyFill="1" applyBorder="1" applyAlignment="1">
      <alignment horizontal="center" vertical="center" wrapText="1"/>
    </xf>
    <xf numFmtId="188" fontId="10" fillId="35" borderId="3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11" sqref="K11"/>
    </sheetView>
  </sheetViews>
  <sheetFormatPr defaultColWidth="9.00390625" defaultRowHeight="15.75"/>
  <cols>
    <col min="1" max="1" width="5.50390625" style="1" bestFit="1" customWidth="1"/>
    <col min="2" max="2" width="11.625" style="1" bestFit="1" customWidth="1"/>
    <col min="3" max="3" width="16.125" style="1" customWidth="1"/>
    <col min="4" max="4" width="9.50390625" style="1" bestFit="1" customWidth="1"/>
    <col min="5" max="5" width="14.75390625" style="1" customWidth="1"/>
    <col min="6" max="6" width="9.50390625" style="1" bestFit="1" customWidth="1"/>
    <col min="7" max="7" width="16.375" style="1" customWidth="1"/>
    <col min="8" max="16384" width="9.00390625" style="1" customWidth="1"/>
  </cols>
  <sheetData>
    <row r="1" spans="1:7" ht="25.5">
      <c r="A1" s="110" t="s">
        <v>0</v>
      </c>
      <c r="B1" s="110"/>
      <c r="C1" s="110"/>
      <c r="D1" s="110"/>
      <c r="E1" s="110"/>
      <c r="F1" s="110"/>
      <c r="G1" s="110"/>
    </row>
    <row r="2" spans="1:7" ht="30" customHeight="1" thickBot="1">
      <c r="A2" s="111" t="s">
        <v>67</v>
      </c>
      <c r="B2" s="111"/>
      <c r="C2" s="111"/>
      <c r="E2" s="9" t="s">
        <v>45</v>
      </c>
      <c r="F2" s="114"/>
      <c r="G2" s="114"/>
    </row>
    <row r="3" spans="1:7" ht="30" customHeight="1" thickBot="1">
      <c r="A3" s="112" t="s">
        <v>1</v>
      </c>
      <c r="B3" s="112"/>
      <c r="C3" s="112"/>
      <c r="D3" s="12"/>
      <c r="E3" s="12"/>
      <c r="F3" s="12"/>
      <c r="G3" s="12"/>
    </row>
    <row r="4" spans="1:3" ht="30" customHeight="1" thickBot="1">
      <c r="A4" s="113" t="s">
        <v>2</v>
      </c>
      <c r="B4" s="113"/>
      <c r="C4" s="113"/>
    </row>
    <row r="5" spans="1:7" ht="33">
      <c r="A5" s="134" t="s">
        <v>60</v>
      </c>
      <c r="B5" s="16" t="s">
        <v>58</v>
      </c>
      <c r="C5" s="143" t="s">
        <v>66</v>
      </c>
      <c r="D5" s="144"/>
      <c r="E5" s="144"/>
      <c r="F5" s="144"/>
      <c r="G5" s="145"/>
    </row>
    <row r="6" spans="1:7" ht="30" customHeight="1">
      <c r="A6" s="135"/>
      <c r="B6" s="14" t="s">
        <v>46</v>
      </c>
      <c r="C6" s="128"/>
      <c r="D6" s="133"/>
      <c r="E6" s="14" t="s">
        <v>3</v>
      </c>
      <c r="F6" s="131"/>
      <c r="G6" s="132"/>
    </row>
    <row r="7" spans="1:7" ht="30" customHeight="1" thickBot="1">
      <c r="A7" s="136"/>
      <c r="B7" s="17" t="s">
        <v>48</v>
      </c>
      <c r="C7" s="146" t="s">
        <v>68</v>
      </c>
      <c r="D7" s="147"/>
      <c r="E7" s="17" t="s">
        <v>7</v>
      </c>
      <c r="F7" s="146" t="s">
        <v>68</v>
      </c>
      <c r="G7" s="148"/>
    </row>
    <row r="8" spans="1:7" ht="30" customHeight="1">
      <c r="A8" s="149" t="s">
        <v>59</v>
      </c>
      <c r="B8" s="16" t="s">
        <v>49</v>
      </c>
      <c r="C8" s="121"/>
      <c r="D8" s="121"/>
      <c r="E8" s="121"/>
      <c r="F8" s="121"/>
      <c r="G8" s="122"/>
    </row>
    <row r="9" spans="1:7" ht="30" customHeight="1">
      <c r="A9" s="150"/>
      <c r="B9" s="14" t="s">
        <v>8</v>
      </c>
      <c r="C9" s="128"/>
      <c r="D9" s="129"/>
      <c r="E9" s="129"/>
      <c r="F9" s="129"/>
      <c r="G9" s="130"/>
    </row>
    <row r="10" spans="1:7" ht="30" customHeight="1">
      <c r="A10" s="151"/>
      <c r="B10" s="14" t="s">
        <v>6</v>
      </c>
      <c r="C10" s="140" t="s">
        <v>69</v>
      </c>
      <c r="D10" s="141"/>
      <c r="E10" s="141"/>
      <c r="F10" s="141"/>
      <c r="G10" s="142"/>
    </row>
    <row r="11" spans="1:7" ht="30" customHeight="1">
      <c r="A11" s="151"/>
      <c r="B11" s="14" t="s">
        <v>50</v>
      </c>
      <c r="C11" s="140" t="s">
        <v>5</v>
      </c>
      <c r="D11" s="141"/>
      <c r="E11" s="141"/>
      <c r="F11" s="141"/>
      <c r="G11" s="142"/>
    </row>
    <row r="12" spans="1:7" ht="30" customHeight="1" thickBot="1">
      <c r="A12" s="152"/>
      <c r="B12" s="17" t="s">
        <v>47</v>
      </c>
      <c r="C12" s="17"/>
      <c r="D12" s="22" t="s">
        <v>56</v>
      </c>
      <c r="E12" s="22" t="s">
        <v>57</v>
      </c>
      <c r="F12" s="17" t="s">
        <v>3</v>
      </c>
      <c r="G12" s="18" t="s">
        <v>4</v>
      </c>
    </row>
    <row r="13" spans="1:7" ht="30" customHeight="1">
      <c r="A13" s="30" t="s">
        <v>61</v>
      </c>
      <c r="B13" s="123" t="s">
        <v>62</v>
      </c>
      <c r="C13" s="124"/>
      <c r="D13" s="124"/>
      <c r="E13" s="124"/>
      <c r="F13" s="124"/>
      <c r="G13" s="124"/>
    </row>
    <row r="14" spans="1:7" ht="30" customHeight="1">
      <c r="A14" s="137" t="s">
        <v>63</v>
      </c>
      <c r="B14" s="138"/>
      <c r="C14" s="138"/>
      <c r="D14" s="138"/>
      <c r="E14" s="138"/>
      <c r="F14" s="138"/>
      <c r="G14" s="139"/>
    </row>
    <row r="15" spans="1:7" ht="30" customHeight="1">
      <c r="A15" s="19">
        <v>1</v>
      </c>
      <c r="B15" s="125" t="s">
        <v>64</v>
      </c>
      <c r="C15" s="126"/>
      <c r="D15" s="126"/>
      <c r="E15" s="126"/>
      <c r="F15" s="126"/>
      <c r="G15" s="127"/>
    </row>
    <row r="16" spans="1:7" ht="30" customHeight="1">
      <c r="A16" s="19">
        <v>2</v>
      </c>
      <c r="B16" s="125" t="s">
        <v>65</v>
      </c>
      <c r="C16" s="126"/>
      <c r="D16" s="126"/>
      <c r="E16" s="126"/>
      <c r="F16" s="126"/>
      <c r="G16" s="127"/>
    </row>
    <row r="17" spans="1:7" ht="30" customHeight="1">
      <c r="A17" s="15"/>
      <c r="B17" s="115"/>
      <c r="C17" s="116"/>
      <c r="D17" s="116"/>
      <c r="E17" s="116"/>
      <c r="F17" s="116"/>
      <c r="G17" s="117"/>
    </row>
    <row r="18" spans="1:7" ht="30" customHeight="1">
      <c r="A18" s="15"/>
      <c r="B18" s="118"/>
      <c r="C18" s="119"/>
      <c r="D18" s="119"/>
      <c r="E18" s="119"/>
      <c r="F18" s="119"/>
      <c r="G18" s="120"/>
    </row>
    <row r="20" spans="2:5" ht="30" customHeight="1">
      <c r="B20" s="2" t="s">
        <v>51</v>
      </c>
      <c r="E20" s="11" t="s">
        <v>52</v>
      </c>
    </row>
    <row r="22" spans="1:2" ht="16.5">
      <c r="A22" s="1" t="s">
        <v>70</v>
      </c>
      <c r="B22" s="105" t="s">
        <v>107</v>
      </c>
    </row>
  </sheetData>
  <sheetProtection/>
  <mergeCells count="22">
    <mergeCell ref="C7:D7"/>
    <mergeCell ref="F7:G7"/>
    <mergeCell ref="A8:A12"/>
    <mergeCell ref="B18:G18"/>
    <mergeCell ref="C8:G8"/>
    <mergeCell ref="B13:G13"/>
    <mergeCell ref="B15:G15"/>
    <mergeCell ref="B16:G16"/>
    <mergeCell ref="C9:G9"/>
    <mergeCell ref="A14:G14"/>
    <mergeCell ref="C10:G10"/>
    <mergeCell ref="C11:G11"/>
    <mergeCell ref="A1:G1"/>
    <mergeCell ref="A2:C2"/>
    <mergeCell ref="A3:C3"/>
    <mergeCell ref="A4:C4"/>
    <mergeCell ref="F2:G2"/>
    <mergeCell ref="B17:G17"/>
    <mergeCell ref="F6:G6"/>
    <mergeCell ref="C6:D6"/>
    <mergeCell ref="A5:A7"/>
    <mergeCell ref="C5:G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0">
      <selection activeCell="B16" sqref="B16:C16"/>
    </sheetView>
  </sheetViews>
  <sheetFormatPr defaultColWidth="21.875" defaultRowHeight="15.75"/>
  <cols>
    <col min="1" max="1" width="24.75390625" style="0" customWidth="1"/>
    <col min="2" max="2" width="9.50390625" style="0" bestFit="1" customWidth="1"/>
    <col min="3" max="3" width="46.375" style="0" customWidth="1"/>
  </cols>
  <sheetData>
    <row r="1" spans="1:7" ht="26.25" thickBot="1">
      <c r="A1" s="171" t="s">
        <v>72</v>
      </c>
      <c r="B1" s="171"/>
      <c r="C1" s="171"/>
      <c r="D1" s="25"/>
      <c r="E1" s="25"/>
      <c r="F1" s="25"/>
      <c r="G1" s="25"/>
    </row>
    <row r="2" spans="1:3" ht="32.25" customHeight="1" thickBot="1">
      <c r="A2" s="20" t="s">
        <v>9</v>
      </c>
      <c r="B2" s="159" t="s">
        <v>71</v>
      </c>
      <c r="C2" s="160"/>
    </row>
    <row r="3" spans="1:3" ht="32.25" customHeight="1" thickBot="1">
      <c r="A3" s="21" t="s">
        <v>10</v>
      </c>
      <c r="B3" s="161"/>
      <c r="C3" s="162"/>
    </row>
    <row r="4" spans="1:3" ht="32.25" customHeight="1" thickBot="1">
      <c r="A4" s="29" t="s">
        <v>73</v>
      </c>
      <c r="B4" s="163"/>
      <c r="C4" s="164"/>
    </row>
    <row r="5" spans="1:7" ht="32.25" customHeight="1" thickBot="1">
      <c r="A5" s="31" t="s">
        <v>11</v>
      </c>
      <c r="B5" s="165"/>
      <c r="C5" s="166"/>
      <c r="D5" s="32"/>
      <c r="E5" s="32"/>
      <c r="F5" s="32"/>
      <c r="G5" s="33"/>
    </row>
    <row r="6" spans="1:7" ht="32.25" customHeight="1" thickBot="1">
      <c r="A6" s="34" t="s">
        <v>12</v>
      </c>
      <c r="B6" s="161"/>
      <c r="C6" s="162"/>
      <c r="D6" s="35"/>
      <c r="E6" s="35"/>
      <c r="F6" s="35"/>
      <c r="G6" s="36"/>
    </row>
    <row r="7" spans="1:7" ht="32.25" customHeight="1" thickBot="1">
      <c r="A7" s="37" t="s">
        <v>13</v>
      </c>
      <c r="B7" s="161"/>
      <c r="C7" s="162"/>
      <c r="D7" s="35"/>
      <c r="E7" s="35"/>
      <c r="F7" s="35"/>
      <c r="G7" s="36"/>
    </row>
    <row r="8" spans="1:7" ht="32.25" customHeight="1" thickBot="1">
      <c r="A8" s="154" t="s">
        <v>44</v>
      </c>
      <c r="B8" s="21" t="s">
        <v>14</v>
      </c>
      <c r="C8" s="3"/>
      <c r="D8" s="35"/>
      <c r="E8" s="35"/>
      <c r="F8" s="35"/>
      <c r="G8" s="36"/>
    </row>
    <row r="9" spans="1:7" ht="32.25" customHeight="1" thickBot="1">
      <c r="A9" s="155"/>
      <c r="B9" s="21" t="s">
        <v>15</v>
      </c>
      <c r="C9" s="3"/>
      <c r="D9" s="35"/>
      <c r="E9" s="35"/>
      <c r="F9" s="35"/>
      <c r="G9" s="36"/>
    </row>
    <row r="10" spans="1:7" ht="32.25" customHeight="1" thickBot="1">
      <c r="A10" s="156"/>
      <c r="B10" s="21" t="s">
        <v>16</v>
      </c>
      <c r="C10" s="3"/>
      <c r="D10" s="35"/>
      <c r="E10" s="35"/>
      <c r="F10" s="35"/>
      <c r="G10" s="36"/>
    </row>
    <row r="11" spans="1:7" ht="32.25" customHeight="1" thickBot="1">
      <c r="A11" s="154" t="s">
        <v>74</v>
      </c>
      <c r="B11" s="21" t="s">
        <v>14</v>
      </c>
      <c r="C11" s="3"/>
      <c r="D11" s="35"/>
      <c r="E11" s="35"/>
      <c r="F11" s="35"/>
      <c r="G11" s="36"/>
    </row>
    <row r="12" spans="1:7" ht="32.25" customHeight="1" thickBot="1">
      <c r="A12" s="157"/>
      <c r="B12" s="38" t="s">
        <v>15</v>
      </c>
      <c r="C12" s="39"/>
      <c r="D12" s="40"/>
      <c r="E12" s="40"/>
      <c r="F12" s="40"/>
      <c r="G12" s="41"/>
    </row>
    <row r="13" spans="1:3" ht="32.25" customHeight="1" thickBot="1">
      <c r="A13" s="158"/>
      <c r="B13" s="26" t="s">
        <v>17</v>
      </c>
      <c r="C13" s="3"/>
    </row>
    <row r="14" spans="1:3" ht="32.25" customHeight="1" thickBot="1">
      <c r="A14" s="4" t="s">
        <v>18</v>
      </c>
      <c r="B14" s="169" t="s">
        <v>53</v>
      </c>
      <c r="C14" s="170"/>
    </row>
    <row r="15" spans="1:3" ht="32.25" customHeight="1" thickBot="1">
      <c r="A15" s="21" t="s">
        <v>19</v>
      </c>
      <c r="B15" s="161" t="s">
        <v>54</v>
      </c>
      <c r="C15" s="162"/>
    </row>
    <row r="16" spans="1:3" ht="32.25" customHeight="1" thickBot="1">
      <c r="A16" s="21" t="s">
        <v>20</v>
      </c>
      <c r="B16" s="167" t="s">
        <v>54</v>
      </c>
      <c r="C16" s="168"/>
    </row>
    <row r="18" spans="1:3" ht="16.5">
      <c r="A18" s="153" t="s">
        <v>55</v>
      </c>
      <c r="B18" s="153"/>
      <c r="C18" s="153"/>
    </row>
  </sheetData>
  <sheetProtection/>
  <mergeCells count="13">
    <mergeCell ref="B15:C15"/>
    <mergeCell ref="B7:C7"/>
    <mergeCell ref="A1:C1"/>
    <mergeCell ref="A18:C18"/>
    <mergeCell ref="A8:A10"/>
    <mergeCell ref="A11:A13"/>
    <mergeCell ref="B2:C2"/>
    <mergeCell ref="B3:C3"/>
    <mergeCell ref="B4:C4"/>
    <mergeCell ref="B5:C5"/>
    <mergeCell ref="B6:C6"/>
    <mergeCell ref="B16:C16"/>
    <mergeCell ref="B14:C1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showZeros="0" zoomScalePageLayoutView="0" workbookViewId="0" topLeftCell="A10">
      <selection activeCell="L17" sqref="L17"/>
    </sheetView>
  </sheetViews>
  <sheetFormatPr defaultColWidth="9.00390625" defaultRowHeight="15.75"/>
  <cols>
    <col min="1" max="1" width="3.25390625" style="5" bestFit="1" customWidth="1"/>
    <col min="2" max="2" width="11.00390625" style="5" customWidth="1"/>
    <col min="3" max="3" width="11.125" style="5" customWidth="1"/>
    <col min="4" max="4" width="11.625" style="5" customWidth="1"/>
    <col min="5" max="5" width="12.25390625" style="5" bestFit="1" customWidth="1"/>
    <col min="6" max="6" width="8.50390625" style="5" bestFit="1" customWidth="1"/>
    <col min="7" max="7" width="14.75390625" style="5" bestFit="1" customWidth="1"/>
    <col min="8" max="8" width="9.00390625" style="5" bestFit="1" customWidth="1"/>
    <col min="9" max="9" width="3.00390625" style="5" customWidth="1"/>
    <col min="10" max="16384" width="9.00390625" style="5" customWidth="1"/>
  </cols>
  <sheetData>
    <row r="1" spans="1:11" ht="40.5" customHeight="1" thickBot="1">
      <c r="A1" s="202" t="s">
        <v>94</v>
      </c>
      <c r="B1" s="202"/>
      <c r="C1" s="202"/>
      <c r="D1" s="202"/>
      <c r="E1" s="202"/>
      <c r="F1" s="78" t="s">
        <v>105</v>
      </c>
      <c r="G1" s="79"/>
      <c r="H1" s="80" t="s">
        <v>106</v>
      </c>
      <c r="I1" s="81"/>
      <c r="K1" s="77"/>
    </row>
    <row r="2" spans="2:9" ht="17.25" thickBot="1">
      <c r="B2" s="44" t="s">
        <v>26</v>
      </c>
      <c r="C2" s="70"/>
      <c r="D2" s="9" t="s">
        <v>93</v>
      </c>
      <c r="E2" s="71"/>
      <c r="F2" s="183" t="s">
        <v>112</v>
      </c>
      <c r="G2" s="183"/>
      <c r="H2" s="189">
        <f>G15+G35</f>
        <v>0</v>
      </c>
      <c r="I2" s="190"/>
    </row>
    <row r="3" spans="2:9" ht="16.5">
      <c r="B3" s="48" t="s">
        <v>117</v>
      </c>
      <c r="C3" s="48" t="s">
        <v>95</v>
      </c>
      <c r="D3" s="58">
        <f>G15</f>
        <v>0</v>
      </c>
      <c r="H3" s="27"/>
      <c r="I3" s="28"/>
    </row>
    <row r="4" spans="1:9" s="6" customFormat="1" ht="16.5" customHeight="1">
      <c r="A4" s="172" t="s">
        <v>91</v>
      </c>
      <c r="B4" s="174" t="s">
        <v>38</v>
      </c>
      <c r="C4" s="179" t="s">
        <v>75</v>
      </c>
      <c r="D4" s="174" t="s">
        <v>39</v>
      </c>
      <c r="E4" s="174" t="s">
        <v>37</v>
      </c>
      <c r="F4" s="180" t="s">
        <v>79</v>
      </c>
      <c r="G4" s="180"/>
      <c r="H4" s="185" t="s">
        <v>85</v>
      </c>
      <c r="I4" s="186"/>
    </row>
    <row r="5" spans="1:9" s="6" customFormat="1" ht="14.25">
      <c r="A5" s="172"/>
      <c r="B5" s="174"/>
      <c r="C5" s="179"/>
      <c r="D5" s="174"/>
      <c r="E5" s="174"/>
      <c r="F5" s="43" t="s">
        <v>86</v>
      </c>
      <c r="G5" s="43" t="s">
        <v>78</v>
      </c>
      <c r="H5" s="187"/>
      <c r="I5" s="188"/>
    </row>
    <row r="6" spans="1:9" ht="15">
      <c r="A6" s="19">
        <v>1</v>
      </c>
      <c r="B6" s="7"/>
      <c r="C6" s="23"/>
      <c r="D6" s="7"/>
      <c r="E6" s="7"/>
      <c r="F6" s="93"/>
      <c r="G6" s="63">
        <f>F6*0.3025</f>
        <v>0</v>
      </c>
      <c r="H6" s="184"/>
      <c r="I6" s="184"/>
    </row>
    <row r="7" spans="1:9" ht="15">
      <c r="A7" s="19">
        <v>2</v>
      </c>
      <c r="B7" s="7"/>
      <c r="C7" s="23"/>
      <c r="D7" s="7"/>
      <c r="E7" s="7"/>
      <c r="F7" s="93"/>
      <c r="G7" s="63">
        <f>F7*0.3025</f>
        <v>0</v>
      </c>
      <c r="H7" s="184"/>
      <c r="I7" s="184"/>
    </row>
    <row r="8" spans="1:9" ht="15">
      <c r="A8" s="19">
        <v>3</v>
      </c>
      <c r="B8" s="7"/>
      <c r="C8" s="23"/>
      <c r="D8" s="7"/>
      <c r="E8" s="7"/>
      <c r="F8" s="93"/>
      <c r="G8" s="63">
        <f>F8*0.3025</f>
        <v>0</v>
      </c>
      <c r="H8" s="184"/>
      <c r="I8" s="184"/>
    </row>
    <row r="9" spans="1:9" ht="15.75" customHeight="1">
      <c r="A9" s="178" t="s">
        <v>76</v>
      </c>
      <c r="B9" s="178"/>
      <c r="C9" s="178"/>
      <c r="D9" s="178"/>
      <c r="E9" s="178"/>
      <c r="F9" s="94">
        <f>SUM(F6:F8)</f>
        <v>0</v>
      </c>
      <c r="G9" s="101">
        <f>SUM(G6:G8)</f>
        <v>0</v>
      </c>
      <c r="H9" s="184"/>
      <c r="I9" s="184"/>
    </row>
    <row r="10" spans="1:8" ht="9" customHeight="1">
      <c r="A10" s="64"/>
      <c r="B10" s="64"/>
      <c r="C10" s="64"/>
      <c r="D10" s="64"/>
      <c r="E10" s="64"/>
      <c r="F10" s="65"/>
      <c r="G10" s="66"/>
      <c r="H10" s="67"/>
    </row>
    <row r="11" spans="1:9" ht="41.25">
      <c r="A11" s="53" t="s">
        <v>91</v>
      </c>
      <c r="B11" s="13" t="s">
        <v>90</v>
      </c>
      <c r="C11" s="23" t="s">
        <v>89</v>
      </c>
      <c r="D11" s="13" t="s">
        <v>119</v>
      </c>
      <c r="E11" s="23" t="s">
        <v>87</v>
      </c>
      <c r="F11" s="108" t="s">
        <v>88</v>
      </c>
      <c r="G11" s="73" t="s">
        <v>111</v>
      </c>
      <c r="H11" s="172" t="s">
        <v>70</v>
      </c>
      <c r="I11" s="172"/>
    </row>
    <row r="12" spans="1:9" ht="15">
      <c r="A12" s="24">
        <v>1</v>
      </c>
      <c r="B12" s="89"/>
      <c r="C12" s="98"/>
      <c r="D12" s="74">
        <f>F6*B12*C12</f>
        <v>0</v>
      </c>
      <c r="E12" s="74">
        <f>G19*F6*B12</f>
        <v>0</v>
      </c>
      <c r="F12" s="49"/>
      <c r="G12" s="56">
        <f>(D12-E12)*F12</f>
        <v>0</v>
      </c>
      <c r="H12" s="174"/>
      <c r="I12" s="174"/>
    </row>
    <row r="13" spans="1:9" ht="15">
      <c r="A13" s="24">
        <v>2</v>
      </c>
      <c r="B13" s="89"/>
      <c r="C13" s="91"/>
      <c r="D13" s="74">
        <f>F7*B13*C13</f>
        <v>0</v>
      </c>
      <c r="E13" s="74">
        <f>G20*F7*B13</f>
        <v>0</v>
      </c>
      <c r="F13" s="83"/>
      <c r="G13" s="74">
        <f>(D13-E13)*F13</f>
        <v>0</v>
      </c>
      <c r="H13" s="174"/>
      <c r="I13" s="174"/>
    </row>
    <row r="14" spans="1:9" ht="15">
      <c r="A14" s="24">
        <v>3</v>
      </c>
      <c r="B14" s="89"/>
      <c r="C14" s="91"/>
      <c r="D14" s="74">
        <f>F8*B14*C14</f>
        <v>0</v>
      </c>
      <c r="E14" s="74">
        <f>G21*F8*B14</f>
        <v>0</v>
      </c>
      <c r="F14" s="91"/>
      <c r="G14" s="74">
        <f>(D14-E14)*F14</f>
        <v>0</v>
      </c>
      <c r="H14" s="174"/>
      <c r="I14" s="174"/>
    </row>
    <row r="15" spans="1:9" ht="16.5">
      <c r="A15" s="177" t="s">
        <v>92</v>
      </c>
      <c r="B15" s="177"/>
      <c r="C15" s="177"/>
      <c r="D15" s="99">
        <f>SUM(D12:D14)</f>
        <v>0</v>
      </c>
      <c r="E15" s="99">
        <f>SUM(E12:E14)</f>
        <v>0</v>
      </c>
      <c r="F15" s="103" t="s">
        <v>92</v>
      </c>
      <c r="G15" s="100">
        <f>SUM(G12:G14)</f>
        <v>0</v>
      </c>
      <c r="H15" s="192"/>
      <c r="I15" s="192"/>
    </row>
    <row r="16" spans="2:9" s="50" customFormat="1" ht="8.25" customHeight="1">
      <c r="B16" s="51"/>
      <c r="C16" s="42"/>
      <c r="D16" s="55"/>
      <c r="E16" s="55"/>
      <c r="F16" s="52"/>
      <c r="G16" s="42"/>
      <c r="H16" s="42"/>
      <c r="I16" s="42"/>
    </row>
    <row r="17" spans="1:9" s="6" customFormat="1" ht="28.5">
      <c r="A17" s="175" t="s">
        <v>91</v>
      </c>
      <c r="B17" s="174" t="s">
        <v>34</v>
      </c>
      <c r="C17" s="174" t="s">
        <v>21</v>
      </c>
      <c r="D17" s="174"/>
      <c r="E17" s="13" t="s">
        <v>22</v>
      </c>
      <c r="F17" s="13" t="s">
        <v>23</v>
      </c>
      <c r="G17" s="45" t="s">
        <v>82</v>
      </c>
      <c r="H17" s="172" t="s">
        <v>70</v>
      </c>
      <c r="I17" s="172"/>
    </row>
    <row r="18" spans="1:9" s="6" customFormat="1" ht="51">
      <c r="A18" s="176"/>
      <c r="B18" s="174"/>
      <c r="C18" s="47" t="s">
        <v>81</v>
      </c>
      <c r="D18" s="47" t="s">
        <v>83</v>
      </c>
      <c r="E18" s="43" t="s">
        <v>97</v>
      </c>
      <c r="F18" s="23" t="s">
        <v>27</v>
      </c>
      <c r="G18" s="46" t="s">
        <v>80</v>
      </c>
      <c r="H18" s="209"/>
      <c r="I18" s="209"/>
    </row>
    <row r="19" spans="1:9" s="10" customFormat="1" ht="15">
      <c r="A19" s="54">
        <v>1</v>
      </c>
      <c r="B19" s="84"/>
      <c r="C19" s="85"/>
      <c r="D19" s="85"/>
      <c r="E19" s="85"/>
      <c r="F19" s="95">
        <f>IF(D19&gt;0,D19/E19,0)</f>
        <v>0</v>
      </c>
      <c r="G19" s="97">
        <f>IF(F19&gt;3,(D19*0.4-E19*0.7),IF(F19&gt;2,(D19*0.3-E19*0.4),IF(F19&gt;1,(D19-E19)*0.2,0)))</f>
        <v>0</v>
      </c>
      <c r="H19" s="193"/>
      <c r="I19" s="193"/>
    </row>
    <row r="20" spans="1:9" ht="15">
      <c r="A20" s="24">
        <v>2</v>
      </c>
      <c r="B20" s="88"/>
      <c r="C20" s="88"/>
      <c r="D20" s="96"/>
      <c r="E20" s="96"/>
      <c r="F20" s="95">
        <f>IF(D20&gt;0,D20/E20,0)</f>
        <v>0</v>
      </c>
      <c r="G20" s="97">
        <f>IF(F20&gt;3,(D20*0.4-E20*0.7),IF(F20&gt;2,(D20*0.3-E20*0.4),IF(F20&gt;1,(D20-E20)*0.2,0)))</f>
        <v>0</v>
      </c>
      <c r="H20" s="191"/>
      <c r="I20" s="191"/>
    </row>
    <row r="21" spans="1:9" ht="15">
      <c r="A21" s="24">
        <v>3</v>
      </c>
      <c r="B21" s="24"/>
      <c r="C21" s="24"/>
      <c r="D21" s="57"/>
      <c r="E21" s="57"/>
      <c r="F21" s="95">
        <f>IF(D21&gt;0,D21/E21,0)</f>
        <v>0</v>
      </c>
      <c r="G21" s="97">
        <f>IF(F21&gt;3,(D21*0.4-E21*0.7),IF(F21&gt;2,(D21*0.3-E21*0.4),IF(F21&gt;1,(D21-E21)*0.2,0)))</f>
        <v>0</v>
      </c>
      <c r="H21" s="191"/>
      <c r="I21" s="191"/>
    </row>
    <row r="22" spans="1:9" ht="10.5" customHeight="1" thickBot="1">
      <c r="A22" s="76"/>
      <c r="B22" s="76"/>
      <c r="C22" s="76"/>
      <c r="D22" s="76"/>
      <c r="E22" s="76"/>
      <c r="F22" s="76"/>
      <c r="G22" s="76"/>
      <c r="H22" s="76"/>
      <c r="I22" s="76"/>
    </row>
    <row r="23" spans="2:4" ht="17.25" thickTop="1">
      <c r="B23" s="48" t="s">
        <v>118</v>
      </c>
      <c r="C23" s="48" t="s">
        <v>84</v>
      </c>
      <c r="D23" s="59">
        <f>G35</f>
        <v>0</v>
      </c>
    </row>
    <row r="24" spans="1:9" ht="15">
      <c r="A24" s="172" t="s">
        <v>91</v>
      </c>
      <c r="B24" s="173" t="s">
        <v>43</v>
      </c>
      <c r="C24" s="174" t="s">
        <v>40</v>
      </c>
      <c r="D24" s="174" t="s">
        <v>41</v>
      </c>
      <c r="E24" s="174" t="s">
        <v>42</v>
      </c>
      <c r="F24" s="180" t="s">
        <v>79</v>
      </c>
      <c r="G24" s="180"/>
      <c r="H24" s="185" t="s">
        <v>85</v>
      </c>
      <c r="I24" s="186"/>
    </row>
    <row r="25" spans="1:9" ht="15">
      <c r="A25" s="172"/>
      <c r="B25" s="173"/>
      <c r="C25" s="174"/>
      <c r="D25" s="174"/>
      <c r="E25" s="174"/>
      <c r="F25" s="43" t="s">
        <v>86</v>
      </c>
      <c r="G25" s="43" t="s">
        <v>78</v>
      </c>
      <c r="H25" s="187"/>
      <c r="I25" s="188"/>
    </row>
    <row r="26" spans="1:9" ht="15.75" thickBot="1">
      <c r="A26" s="54">
        <v>1</v>
      </c>
      <c r="B26" s="7"/>
      <c r="C26" s="23"/>
      <c r="D26" s="75"/>
      <c r="E26" s="68"/>
      <c r="F26" s="93"/>
      <c r="G26" s="63">
        <f>F26*0.3025</f>
        <v>0</v>
      </c>
      <c r="H26" s="184"/>
      <c r="I26" s="184"/>
    </row>
    <row r="27" spans="1:9" ht="15.75" thickTop="1">
      <c r="A27" s="24">
        <v>2</v>
      </c>
      <c r="B27" s="7"/>
      <c r="C27" s="23"/>
      <c r="D27" s="8"/>
      <c r="E27" s="68"/>
      <c r="F27" s="93"/>
      <c r="G27" s="63">
        <f>F27*0.3025</f>
        <v>0</v>
      </c>
      <c r="H27" s="184"/>
      <c r="I27" s="184"/>
    </row>
    <row r="28" spans="1:9" ht="15">
      <c r="A28" s="24">
        <v>3</v>
      </c>
      <c r="B28" s="7"/>
      <c r="C28" s="23"/>
      <c r="D28" s="7"/>
      <c r="E28" s="68"/>
      <c r="F28" s="93"/>
      <c r="G28" s="63">
        <f>F28*0.3025</f>
        <v>0</v>
      </c>
      <c r="H28" s="184"/>
      <c r="I28" s="184"/>
    </row>
    <row r="29" spans="1:9" ht="16.5">
      <c r="A29" s="177" t="s">
        <v>96</v>
      </c>
      <c r="B29" s="177"/>
      <c r="C29" s="177"/>
      <c r="D29" s="177"/>
      <c r="E29" s="177"/>
      <c r="F29" s="94">
        <f>SUM(F26:F28)</f>
        <v>0</v>
      </c>
      <c r="G29" s="94">
        <f>SUM(G26:G28)</f>
        <v>0</v>
      </c>
      <c r="H29" s="184"/>
      <c r="I29" s="184"/>
    </row>
    <row r="30" spans="1:8" ht="8.25" customHeight="1">
      <c r="A30" s="61"/>
      <c r="B30" s="61"/>
      <c r="C30" s="61"/>
      <c r="D30" s="61"/>
      <c r="E30" s="61"/>
      <c r="F30" s="62"/>
      <c r="G30" s="62"/>
      <c r="H30" s="50"/>
    </row>
    <row r="31" spans="1:9" ht="41.25" customHeight="1">
      <c r="A31" s="53" t="s">
        <v>91</v>
      </c>
      <c r="B31" s="13" t="s">
        <v>90</v>
      </c>
      <c r="C31" s="23" t="s">
        <v>89</v>
      </c>
      <c r="D31" s="203" t="s">
        <v>77</v>
      </c>
      <c r="E31" s="204"/>
      <c r="F31" s="108" t="s">
        <v>110</v>
      </c>
      <c r="G31" s="72" t="s">
        <v>109</v>
      </c>
      <c r="H31" s="172" t="s">
        <v>108</v>
      </c>
      <c r="I31" s="172"/>
    </row>
    <row r="32" spans="1:9" ht="16.5">
      <c r="A32" s="54">
        <v>1</v>
      </c>
      <c r="B32" s="89"/>
      <c r="C32" s="74"/>
      <c r="D32" s="205">
        <f>F26*B32*C32</f>
        <v>0</v>
      </c>
      <c r="E32" s="206"/>
      <c r="F32" s="49"/>
      <c r="G32" s="90">
        <f>(D32*F32)</f>
        <v>0</v>
      </c>
      <c r="H32" s="197"/>
      <c r="I32" s="197"/>
    </row>
    <row r="33" spans="1:9" ht="16.5">
      <c r="A33" s="24">
        <v>2</v>
      </c>
      <c r="B33" s="89"/>
      <c r="C33" s="74"/>
      <c r="D33" s="205">
        <f>F27*B33*C33</f>
        <v>0</v>
      </c>
      <c r="E33" s="206"/>
      <c r="F33" s="83"/>
      <c r="G33" s="90">
        <f>(D33*F33)</f>
        <v>0</v>
      </c>
      <c r="H33" s="197"/>
      <c r="I33" s="197"/>
    </row>
    <row r="34" spans="1:9" ht="16.5">
      <c r="A34" s="24">
        <v>3</v>
      </c>
      <c r="B34" s="89"/>
      <c r="C34" s="74"/>
      <c r="D34" s="205">
        <f>F28*B34*C34</f>
        <v>0</v>
      </c>
      <c r="E34" s="206"/>
      <c r="F34" s="91"/>
      <c r="G34" s="90">
        <f>(D34*F34)</f>
        <v>0</v>
      </c>
      <c r="H34" s="197"/>
      <c r="I34" s="197"/>
    </row>
    <row r="35" spans="1:9" ht="16.5">
      <c r="A35" s="177" t="s">
        <v>76</v>
      </c>
      <c r="B35" s="177"/>
      <c r="C35" s="177"/>
      <c r="D35" s="207">
        <f>SUM(D32:D34)</f>
        <v>0</v>
      </c>
      <c r="E35" s="208"/>
      <c r="F35" s="104" t="s">
        <v>76</v>
      </c>
      <c r="G35" s="92">
        <f>SUM(G32:G34)</f>
        <v>0</v>
      </c>
      <c r="H35" s="196"/>
      <c r="I35" s="196"/>
    </row>
    <row r="36" spans="1:9" ht="9" customHeight="1">
      <c r="A36" s="50"/>
      <c r="B36" s="50"/>
      <c r="C36" s="42"/>
      <c r="D36" s="55"/>
      <c r="E36" s="42"/>
      <c r="F36" s="60"/>
      <c r="G36" s="42"/>
      <c r="H36" s="42"/>
      <c r="I36" s="42"/>
    </row>
    <row r="37" spans="1:9" ht="25.5" customHeight="1">
      <c r="A37" s="172" t="s">
        <v>91</v>
      </c>
      <c r="B37" s="173" t="s">
        <v>98</v>
      </c>
      <c r="C37" s="13" t="s">
        <v>24</v>
      </c>
      <c r="D37" s="13" t="s">
        <v>25</v>
      </c>
      <c r="E37" s="181" t="s">
        <v>114</v>
      </c>
      <c r="F37" s="182"/>
      <c r="G37" s="13" t="s">
        <v>116</v>
      </c>
      <c r="H37" s="198" t="s">
        <v>108</v>
      </c>
      <c r="I37" s="199"/>
    </row>
    <row r="38" spans="1:9" ht="42.75">
      <c r="A38" s="172"/>
      <c r="B38" s="173"/>
      <c r="C38" s="47" t="s">
        <v>99</v>
      </c>
      <c r="D38" s="47" t="s">
        <v>103</v>
      </c>
      <c r="E38" s="107" t="s">
        <v>104</v>
      </c>
      <c r="F38" s="107" t="s">
        <v>102</v>
      </c>
      <c r="G38" s="82" t="s">
        <v>115</v>
      </c>
      <c r="H38" s="200"/>
      <c r="I38" s="201"/>
    </row>
    <row r="39" spans="1:9" ht="15">
      <c r="A39" s="54">
        <v>1</v>
      </c>
      <c r="B39" s="84"/>
      <c r="C39" s="85"/>
      <c r="D39" s="87">
        <f>IF(E26&gt;0,1-E26,0)</f>
        <v>0</v>
      </c>
      <c r="E39" s="86"/>
      <c r="F39" s="86"/>
      <c r="G39" s="102">
        <f>C39*D39*(1+E39+F39)</f>
        <v>0</v>
      </c>
      <c r="H39" s="194"/>
      <c r="I39" s="195"/>
    </row>
    <row r="40" spans="1:9" ht="15">
      <c r="A40" s="24">
        <v>2</v>
      </c>
      <c r="B40" s="88"/>
      <c r="C40" s="88"/>
      <c r="D40" s="87">
        <f>IF(E27&gt;0,1-E27,0)</f>
        <v>0</v>
      </c>
      <c r="E40" s="86"/>
      <c r="F40" s="86"/>
      <c r="G40" s="102">
        <f>C40*D40*(1+E40+F40)</f>
        <v>0</v>
      </c>
      <c r="H40" s="194"/>
      <c r="I40" s="195"/>
    </row>
    <row r="41" spans="1:9" ht="15">
      <c r="A41" s="24">
        <v>3</v>
      </c>
      <c r="B41" s="24"/>
      <c r="C41" s="24"/>
      <c r="D41" s="87">
        <f>IF(E28&gt;0,1-E28,0)</f>
        <v>0</v>
      </c>
      <c r="E41" s="69"/>
      <c r="F41" s="69"/>
      <c r="G41" s="102">
        <f>C41*D41*(1+E41+F41)</f>
        <v>0</v>
      </c>
      <c r="H41" s="194"/>
      <c r="I41" s="195"/>
    </row>
    <row r="42" spans="1:2" ht="16.5">
      <c r="A42" s="106" t="s">
        <v>113</v>
      </c>
      <c r="B42" s="105" t="s">
        <v>107</v>
      </c>
    </row>
    <row r="44" spans="1:2" ht="16.5">
      <c r="A44" s="106" t="s">
        <v>113</v>
      </c>
      <c r="B44" s="109" t="s">
        <v>120</v>
      </c>
    </row>
  </sheetData>
  <sheetProtection/>
  <mergeCells count="59">
    <mergeCell ref="H18:I18"/>
    <mergeCell ref="H32:I32"/>
    <mergeCell ref="H41:I41"/>
    <mergeCell ref="H37:I38"/>
    <mergeCell ref="A1:E1"/>
    <mergeCell ref="D31:E31"/>
    <mergeCell ref="D32:E32"/>
    <mergeCell ref="D33:E33"/>
    <mergeCell ref="D34:E34"/>
    <mergeCell ref="D35:E35"/>
    <mergeCell ref="H24:I25"/>
    <mergeCell ref="H14:I14"/>
    <mergeCell ref="H19:I19"/>
    <mergeCell ref="H17:I17"/>
    <mergeCell ref="H39:I39"/>
    <mergeCell ref="H40:I40"/>
    <mergeCell ref="H35:I35"/>
    <mergeCell ref="H29:I29"/>
    <mergeCell ref="H33:I33"/>
    <mergeCell ref="H34:I34"/>
    <mergeCell ref="H31:I31"/>
    <mergeCell ref="H2:I2"/>
    <mergeCell ref="H6:I6"/>
    <mergeCell ref="H7:I7"/>
    <mergeCell ref="H26:I26"/>
    <mergeCell ref="H27:I27"/>
    <mergeCell ref="H28:I28"/>
    <mergeCell ref="H20:I20"/>
    <mergeCell ref="H21:I21"/>
    <mergeCell ref="H8:I8"/>
    <mergeCell ref="H15:I15"/>
    <mergeCell ref="H11:I11"/>
    <mergeCell ref="H12:I12"/>
    <mergeCell ref="H13:I13"/>
    <mergeCell ref="H9:I9"/>
    <mergeCell ref="H4:I5"/>
    <mergeCell ref="F4:G4"/>
    <mergeCell ref="A24:A25"/>
    <mergeCell ref="A35:C35"/>
    <mergeCell ref="A37:A38"/>
    <mergeCell ref="E37:F37"/>
    <mergeCell ref="B37:B38"/>
    <mergeCell ref="F2:G2"/>
    <mergeCell ref="B4:B5"/>
    <mergeCell ref="C4:C5"/>
    <mergeCell ref="D4:D5"/>
    <mergeCell ref="C24:C25"/>
    <mergeCell ref="D24:D25"/>
    <mergeCell ref="F24:G24"/>
    <mergeCell ref="A4:A5"/>
    <mergeCell ref="B24:B25"/>
    <mergeCell ref="B17:B18"/>
    <mergeCell ref="C17:D17"/>
    <mergeCell ref="A17:A18"/>
    <mergeCell ref="A29:E29"/>
    <mergeCell ref="E4:E5"/>
    <mergeCell ref="A9:E9"/>
    <mergeCell ref="A15:C15"/>
    <mergeCell ref="E24:E25"/>
  </mergeCells>
  <printOptions horizontalCentered="1" verticalCentered="1"/>
  <pageMargins left="0.3937007874015748" right="0.5118110236220472" top="0.35433070866141736" bottom="0.35433070866141736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showZeros="0" zoomScalePageLayoutView="0" workbookViewId="0" topLeftCell="A1">
      <selection activeCell="G1" sqref="G1"/>
    </sheetView>
  </sheetViews>
  <sheetFormatPr defaultColWidth="9.00390625" defaultRowHeight="15.75"/>
  <cols>
    <col min="1" max="1" width="3.25390625" style="5" bestFit="1" customWidth="1"/>
    <col min="2" max="2" width="11.00390625" style="5" customWidth="1"/>
    <col min="3" max="3" width="11.125" style="5" customWidth="1"/>
    <col min="4" max="4" width="11.625" style="5" customWidth="1"/>
    <col min="5" max="5" width="12.25390625" style="5" bestFit="1" customWidth="1"/>
    <col min="6" max="6" width="8.50390625" style="5" bestFit="1" customWidth="1"/>
    <col min="7" max="7" width="14.75390625" style="5" bestFit="1" customWidth="1"/>
    <col min="8" max="8" width="9.00390625" style="5" bestFit="1" customWidth="1"/>
    <col min="9" max="9" width="7.375" style="5" bestFit="1" customWidth="1"/>
    <col min="10" max="16384" width="9.00390625" style="5" customWidth="1"/>
  </cols>
  <sheetData>
    <row r="1" spans="1:11" ht="40.5" customHeight="1" thickBot="1">
      <c r="A1" s="202" t="s">
        <v>94</v>
      </c>
      <c r="B1" s="202"/>
      <c r="C1" s="202"/>
      <c r="D1" s="202"/>
      <c r="E1" s="202"/>
      <c r="F1" s="78" t="s">
        <v>105</v>
      </c>
      <c r="G1" s="79">
        <v>40836</v>
      </c>
      <c r="H1" s="80" t="s">
        <v>106</v>
      </c>
      <c r="I1" s="81">
        <v>99100</v>
      </c>
      <c r="K1" s="77"/>
    </row>
    <row r="2" spans="2:9" ht="17.25" thickBot="1">
      <c r="B2" s="44" t="s">
        <v>26</v>
      </c>
      <c r="C2" s="70"/>
      <c r="D2" s="9" t="s">
        <v>93</v>
      </c>
      <c r="E2" s="71"/>
      <c r="F2" s="183" t="s">
        <v>112</v>
      </c>
      <c r="G2" s="183"/>
      <c r="H2" s="189">
        <f>G15+G35</f>
        <v>3764056.0500000003</v>
      </c>
      <c r="I2" s="190"/>
    </row>
    <row r="3" spans="2:9" ht="16.5">
      <c r="B3" s="48" t="s">
        <v>117</v>
      </c>
      <c r="C3" s="48" t="s">
        <v>95</v>
      </c>
      <c r="D3" s="58">
        <f>G15</f>
        <v>3764056.0500000003</v>
      </c>
      <c r="H3" s="27"/>
      <c r="I3" s="28"/>
    </row>
    <row r="4" spans="1:9" s="6" customFormat="1" ht="16.5" customHeight="1">
      <c r="A4" s="172" t="s">
        <v>91</v>
      </c>
      <c r="B4" s="174" t="s">
        <v>38</v>
      </c>
      <c r="C4" s="179" t="s">
        <v>75</v>
      </c>
      <c r="D4" s="174" t="s">
        <v>39</v>
      </c>
      <c r="E4" s="174" t="s">
        <v>37</v>
      </c>
      <c r="F4" s="180" t="s">
        <v>79</v>
      </c>
      <c r="G4" s="180"/>
      <c r="H4" s="185" t="s">
        <v>85</v>
      </c>
      <c r="I4" s="186"/>
    </row>
    <row r="5" spans="1:9" s="6" customFormat="1" ht="14.25">
      <c r="A5" s="172"/>
      <c r="B5" s="174"/>
      <c r="C5" s="179"/>
      <c r="D5" s="174"/>
      <c r="E5" s="174"/>
      <c r="F5" s="43" t="s">
        <v>86</v>
      </c>
      <c r="G5" s="43" t="s">
        <v>78</v>
      </c>
      <c r="H5" s="187"/>
      <c r="I5" s="188"/>
    </row>
    <row r="6" spans="1:9" ht="31.5">
      <c r="A6" s="19">
        <v>1</v>
      </c>
      <c r="B6" s="7" t="s">
        <v>31</v>
      </c>
      <c r="C6" s="23" t="s">
        <v>28</v>
      </c>
      <c r="D6" s="7" t="s">
        <v>32</v>
      </c>
      <c r="E6" s="7" t="s">
        <v>35</v>
      </c>
      <c r="F6" s="93">
        <v>277</v>
      </c>
      <c r="G6" s="63">
        <f>F6*0.3025</f>
        <v>83.7925</v>
      </c>
      <c r="H6" s="184"/>
      <c r="I6" s="184"/>
    </row>
    <row r="7" spans="1:9" ht="15">
      <c r="A7" s="19">
        <v>2</v>
      </c>
      <c r="B7" s="7"/>
      <c r="C7" s="23"/>
      <c r="D7" s="7"/>
      <c r="E7" s="7"/>
      <c r="F7" s="93"/>
      <c r="G7" s="63">
        <f>F7*0.3025</f>
        <v>0</v>
      </c>
      <c r="H7" s="184"/>
      <c r="I7" s="184"/>
    </row>
    <row r="8" spans="1:9" ht="15">
      <c r="A8" s="19">
        <v>3</v>
      </c>
      <c r="B8" s="7"/>
      <c r="C8" s="23"/>
      <c r="D8" s="7"/>
      <c r="E8" s="7"/>
      <c r="F8" s="93"/>
      <c r="G8" s="63">
        <f>F8*0.3025</f>
        <v>0</v>
      </c>
      <c r="H8" s="184"/>
      <c r="I8" s="184"/>
    </row>
    <row r="9" spans="1:9" ht="15.75" customHeight="1">
      <c r="A9" s="178" t="s">
        <v>76</v>
      </c>
      <c r="B9" s="178"/>
      <c r="C9" s="178"/>
      <c r="D9" s="178"/>
      <c r="E9" s="178"/>
      <c r="F9" s="94">
        <f>SUM(F6:F8)</f>
        <v>277</v>
      </c>
      <c r="G9" s="101">
        <f>SUM(G6:G8)</f>
        <v>83.7925</v>
      </c>
      <c r="H9" s="184"/>
      <c r="I9" s="184"/>
    </row>
    <row r="10" spans="1:8" ht="9" customHeight="1">
      <c r="A10" s="64"/>
      <c r="B10" s="64"/>
      <c r="C10" s="64"/>
      <c r="D10" s="64"/>
      <c r="E10" s="64"/>
      <c r="F10" s="65"/>
      <c r="G10" s="66"/>
      <c r="H10" s="67"/>
    </row>
    <row r="11" spans="1:9" ht="41.25">
      <c r="A11" s="53" t="s">
        <v>91</v>
      </c>
      <c r="B11" s="13" t="s">
        <v>90</v>
      </c>
      <c r="C11" s="23" t="s">
        <v>89</v>
      </c>
      <c r="D11" s="13" t="s">
        <v>119</v>
      </c>
      <c r="E11" s="23" t="s">
        <v>87</v>
      </c>
      <c r="F11" s="108" t="s">
        <v>88</v>
      </c>
      <c r="G11" s="73" t="s">
        <v>111</v>
      </c>
      <c r="H11" s="172" t="s">
        <v>70</v>
      </c>
      <c r="I11" s="172"/>
    </row>
    <row r="12" spans="1:9" ht="15">
      <c r="A12" s="24">
        <v>1</v>
      </c>
      <c r="B12" s="89">
        <v>1</v>
      </c>
      <c r="C12" s="98">
        <v>23000</v>
      </c>
      <c r="D12" s="74">
        <f>F6*B12*C12</f>
        <v>6371000</v>
      </c>
      <c r="E12" s="74">
        <f>G19*F6*B12</f>
        <v>2188715.5</v>
      </c>
      <c r="F12" s="49">
        <v>0.9</v>
      </c>
      <c r="G12" s="56">
        <f>(D12-E12)*F12</f>
        <v>3764056.0500000003</v>
      </c>
      <c r="H12" s="174"/>
      <c r="I12" s="174"/>
    </row>
    <row r="13" spans="1:9" ht="15">
      <c r="A13" s="24">
        <v>2</v>
      </c>
      <c r="B13" s="89"/>
      <c r="C13" s="91"/>
      <c r="D13" s="74">
        <f>F7*B13*C13</f>
        <v>0</v>
      </c>
      <c r="E13" s="74">
        <f>G20*F7*B13</f>
        <v>0</v>
      </c>
      <c r="F13" s="83"/>
      <c r="G13" s="74">
        <f>(D13-E13)*F13</f>
        <v>0</v>
      </c>
      <c r="H13" s="174"/>
      <c r="I13" s="174"/>
    </row>
    <row r="14" spans="1:9" ht="15">
      <c r="A14" s="24">
        <v>3</v>
      </c>
      <c r="B14" s="89"/>
      <c r="C14" s="91"/>
      <c r="D14" s="74">
        <f>F8*B14*C14</f>
        <v>0</v>
      </c>
      <c r="E14" s="74">
        <f>G21*F8*B14</f>
        <v>0</v>
      </c>
      <c r="F14" s="91"/>
      <c r="G14" s="74">
        <f>(D14-E14)*F14</f>
        <v>0</v>
      </c>
      <c r="H14" s="174"/>
      <c r="I14" s="174"/>
    </row>
    <row r="15" spans="1:9" ht="16.5">
      <c r="A15" s="177" t="s">
        <v>76</v>
      </c>
      <c r="B15" s="177"/>
      <c r="C15" s="177"/>
      <c r="D15" s="99">
        <f>SUM(D12:D14)</f>
        <v>6371000</v>
      </c>
      <c r="E15" s="99">
        <f>SUM(E12:E14)</f>
        <v>2188715.5</v>
      </c>
      <c r="F15" s="103" t="s">
        <v>76</v>
      </c>
      <c r="G15" s="100">
        <f>SUM(G12:G14)</f>
        <v>3764056.0500000003</v>
      </c>
      <c r="H15" s="192"/>
      <c r="I15" s="192"/>
    </row>
    <row r="16" spans="2:9" s="50" customFormat="1" ht="8.25" customHeight="1">
      <c r="B16" s="51"/>
      <c r="C16" s="42"/>
      <c r="D16" s="55"/>
      <c r="E16" s="55"/>
      <c r="F16" s="52"/>
      <c r="G16" s="42"/>
      <c r="H16" s="42"/>
      <c r="I16" s="42"/>
    </row>
    <row r="17" spans="1:9" s="6" customFormat="1" ht="28.5">
      <c r="A17" s="175" t="s">
        <v>91</v>
      </c>
      <c r="B17" s="174" t="s">
        <v>34</v>
      </c>
      <c r="C17" s="174" t="s">
        <v>21</v>
      </c>
      <c r="D17" s="174"/>
      <c r="E17" s="13" t="s">
        <v>22</v>
      </c>
      <c r="F17" s="13" t="s">
        <v>23</v>
      </c>
      <c r="G17" s="45" t="s">
        <v>82</v>
      </c>
      <c r="H17" s="172" t="s">
        <v>70</v>
      </c>
      <c r="I17" s="172"/>
    </row>
    <row r="18" spans="1:9" s="6" customFormat="1" ht="51">
      <c r="A18" s="176"/>
      <c r="B18" s="174"/>
      <c r="C18" s="47" t="s">
        <v>81</v>
      </c>
      <c r="D18" s="47" t="s">
        <v>83</v>
      </c>
      <c r="E18" s="43" t="s">
        <v>97</v>
      </c>
      <c r="F18" s="23" t="s">
        <v>27</v>
      </c>
      <c r="G18" s="46" t="s">
        <v>80</v>
      </c>
      <c r="H18" s="209"/>
      <c r="I18" s="209"/>
    </row>
    <row r="19" spans="1:9" s="10" customFormat="1" ht="15">
      <c r="A19" s="54">
        <v>1</v>
      </c>
      <c r="B19" s="84" t="s">
        <v>28</v>
      </c>
      <c r="C19" s="85">
        <v>23000</v>
      </c>
      <c r="D19" s="85">
        <v>23000</v>
      </c>
      <c r="E19" s="85">
        <v>1855</v>
      </c>
      <c r="F19" s="95">
        <f>IF(D19&gt;0,D19/E19,0)</f>
        <v>12.398921832884097</v>
      </c>
      <c r="G19" s="97">
        <f>IF(F19&gt;3,(D19*0.4-E19*0.7),IF(F19&gt;2,(D19*0.3-E19*0.4),IF(F19&gt;1,(D19-E19)*0.2,0)))</f>
        <v>7901.5</v>
      </c>
      <c r="H19" s="193"/>
      <c r="I19" s="193"/>
    </row>
    <row r="20" spans="1:9" ht="15">
      <c r="A20" s="24">
        <v>2</v>
      </c>
      <c r="B20" s="88"/>
      <c r="C20" s="88"/>
      <c r="D20" s="96"/>
      <c r="E20" s="96"/>
      <c r="F20" s="95">
        <f>IF(D20&gt;0,D20/E20,0)</f>
        <v>0</v>
      </c>
      <c r="G20" s="97">
        <f>IF(F20&gt;3,(D20*0.4-E20*0.7),IF(F20&gt;2,(D20*0.3-E20*0.4),IF(F20&gt;1,(D20-E20)*0.2,0)))</f>
        <v>0</v>
      </c>
      <c r="H20" s="191"/>
      <c r="I20" s="191"/>
    </row>
    <row r="21" spans="1:9" ht="15">
      <c r="A21" s="24">
        <v>3</v>
      </c>
      <c r="B21" s="24"/>
      <c r="C21" s="24"/>
      <c r="D21" s="57"/>
      <c r="E21" s="57"/>
      <c r="F21" s="95">
        <f>IF(D21&gt;0,D21/E21,0)</f>
        <v>0</v>
      </c>
      <c r="G21" s="97">
        <f>IF(F21&gt;3,(D21*0.4-E21*0.7),IF(F21&gt;2,(D21*0.3-E21*0.4),IF(F21&gt;1,(D21-E21)*0.2,0)))</f>
        <v>0</v>
      </c>
      <c r="H21" s="191"/>
      <c r="I21" s="191"/>
    </row>
    <row r="22" spans="1:9" ht="10.5" customHeight="1" thickBot="1">
      <c r="A22" s="76"/>
      <c r="B22" s="76"/>
      <c r="C22" s="76"/>
      <c r="D22" s="76"/>
      <c r="E22" s="76"/>
      <c r="F22" s="76"/>
      <c r="G22" s="76"/>
      <c r="H22" s="76"/>
      <c r="I22" s="76"/>
    </row>
    <row r="23" spans="2:4" ht="17.25" thickTop="1">
      <c r="B23" s="48" t="s">
        <v>118</v>
      </c>
      <c r="C23" s="48" t="s">
        <v>84</v>
      </c>
      <c r="D23" s="59">
        <f>G35</f>
        <v>0</v>
      </c>
    </row>
    <row r="24" spans="1:9" ht="15">
      <c r="A24" s="172" t="s">
        <v>91</v>
      </c>
      <c r="B24" s="173" t="s">
        <v>43</v>
      </c>
      <c r="C24" s="174" t="s">
        <v>40</v>
      </c>
      <c r="D24" s="174" t="s">
        <v>41</v>
      </c>
      <c r="E24" s="174" t="s">
        <v>42</v>
      </c>
      <c r="F24" s="180" t="s">
        <v>79</v>
      </c>
      <c r="G24" s="180"/>
      <c r="H24" s="185" t="s">
        <v>85</v>
      </c>
      <c r="I24" s="186"/>
    </row>
    <row r="25" spans="1:9" ht="15">
      <c r="A25" s="172"/>
      <c r="B25" s="173"/>
      <c r="C25" s="174"/>
      <c r="D25" s="174"/>
      <c r="E25" s="174"/>
      <c r="F25" s="43" t="s">
        <v>86</v>
      </c>
      <c r="G25" s="43" t="s">
        <v>78</v>
      </c>
      <c r="H25" s="187"/>
      <c r="I25" s="188"/>
    </row>
    <row r="26" spans="1:9" ht="48" thickBot="1">
      <c r="A26" s="54">
        <v>1</v>
      </c>
      <c r="B26" s="7" t="s">
        <v>33</v>
      </c>
      <c r="C26" s="23" t="s">
        <v>29</v>
      </c>
      <c r="D26" s="75" t="s">
        <v>36</v>
      </c>
      <c r="E26" s="68">
        <v>0.86</v>
      </c>
      <c r="F26" s="93">
        <v>157.68</v>
      </c>
      <c r="G26" s="63">
        <f>F26*0.3025</f>
        <v>47.6982</v>
      </c>
      <c r="H26" s="184"/>
      <c r="I26" s="184"/>
    </row>
    <row r="27" spans="1:9" ht="15.75" thickTop="1">
      <c r="A27" s="24">
        <v>2</v>
      </c>
      <c r="B27" s="7"/>
      <c r="C27" s="23"/>
      <c r="D27" s="8"/>
      <c r="E27" s="68"/>
      <c r="F27" s="93"/>
      <c r="G27" s="63">
        <f>F27*0.3025</f>
        <v>0</v>
      </c>
      <c r="H27" s="184"/>
      <c r="I27" s="184"/>
    </row>
    <row r="28" spans="1:9" ht="15">
      <c r="A28" s="24">
        <v>3</v>
      </c>
      <c r="B28" s="7"/>
      <c r="C28" s="23"/>
      <c r="D28" s="7"/>
      <c r="E28" s="68"/>
      <c r="F28" s="93"/>
      <c r="G28" s="63">
        <f>F28*0.3025</f>
        <v>0</v>
      </c>
      <c r="H28" s="184"/>
      <c r="I28" s="184"/>
    </row>
    <row r="29" spans="1:9" ht="16.5">
      <c r="A29" s="177" t="s">
        <v>76</v>
      </c>
      <c r="B29" s="177"/>
      <c r="C29" s="177"/>
      <c r="D29" s="177"/>
      <c r="E29" s="177"/>
      <c r="F29" s="94">
        <f>SUM(F26:F28)</f>
        <v>157.68</v>
      </c>
      <c r="G29" s="94">
        <f>SUM(G26:G28)</f>
        <v>47.6982</v>
      </c>
      <c r="H29" s="184"/>
      <c r="I29" s="184"/>
    </row>
    <row r="30" spans="1:8" ht="8.25" customHeight="1">
      <c r="A30" s="61"/>
      <c r="B30" s="61"/>
      <c r="C30" s="61"/>
      <c r="D30" s="61"/>
      <c r="E30" s="61"/>
      <c r="F30" s="62"/>
      <c r="G30" s="62"/>
      <c r="H30" s="50"/>
    </row>
    <row r="31" spans="1:9" ht="41.25" customHeight="1">
      <c r="A31" s="53" t="s">
        <v>91</v>
      </c>
      <c r="B31" s="13" t="s">
        <v>90</v>
      </c>
      <c r="C31" s="23" t="s">
        <v>89</v>
      </c>
      <c r="D31" s="203" t="s">
        <v>77</v>
      </c>
      <c r="E31" s="204"/>
      <c r="F31" s="108" t="s">
        <v>110</v>
      </c>
      <c r="G31" s="72" t="s">
        <v>109</v>
      </c>
      <c r="H31" s="172" t="s">
        <v>70</v>
      </c>
      <c r="I31" s="172"/>
    </row>
    <row r="32" spans="1:9" ht="16.5">
      <c r="A32" s="54">
        <v>1</v>
      </c>
      <c r="B32" s="89"/>
      <c r="C32" s="74"/>
      <c r="D32" s="205">
        <f>F26*B32*C32</f>
        <v>0</v>
      </c>
      <c r="E32" s="206"/>
      <c r="F32" s="49"/>
      <c r="G32" s="90">
        <f>(D32*F32)</f>
        <v>0</v>
      </c>
      <c r="H32" s="197"/>
      <c r="I32" s="197"/>
    </row>
    <row r="33" spans="1:9" ht="16.5">
      <c r="A33" s="24">
        <v>2</v>
      </c>
      <c r="B33" s="89"/>
      <c r="C33" s="74"/>
      <c r="D33" s="205">
        <f>F27*B33*C33</f>
        <v>0</v>
      </c>
      <c r="E33" s="206"/>
      <c r="F33" s="83"/>
      <c r="G33" s="90">
        <f>(D33*F33)</f>
        <v>0</v>
      </c>
      <c r="H33" s="197"/>
      <c r="I33" s="197"/>
    </row>
    <row r="34" spans="1:9" ht="16.5">
      <c r="A34" s="24">
        <v>3</v>
      </c>
      <c r="B34" s="89"/>
      <c r="C34" s="74"/>
      <c r="D34" s="205">
        <f>F28*B34*C34</f>
        <v>0</v>
      </c>
      <c r="E34" s="206"/>
      <c r="F34" s="91"/>
      <c r="G34" s="90">
        <f>(D34*F34)</f>
        <v>0</v>
      </c>
      <c r="H34" s="197"/>
      <c r="I34" s="197"/>
    </row>
    <row r="35" spans="1:9" ht="16.5">
      <c r="A35" s="177" t="s">
        <v>76</v>
      </c>
      <c r="B35" s="177"/>
      <c r="C35" s="177"/>
      <c r="D35" s="207">
        <f>SUM(D32:D34)</f>
        <v>0</v>
      </c>
      <c r="E35" s="208"/>
      <c r="F35" s="104" t="s">
        <v>76</v>
      </c>
      <c r="G35" s="92">
        <f>SUM(G32:G34)</f>
        <v>0</v>
      </c>
      <c r="H35" s="196"/>
      <c r="I35" s="196"/>
    </row>
    <row r="36" spans="1:9" ht="9" customHeight="1">
      <c r="A36" s="50"/>
      <c r="B36" s="50"/>
      <c r="C36" s="42"/>
      <c r="D36" s="55"/>
      <c r="E36" s="42"/>
      <c r="F36" s="60"/>
      <c r="G36" s="42"/>
      <c r="H36" s="42"/>
      <c r="I36" s="42"/>
    </row>
    <row r="37" spans="1:9" ht="25.5" customHeight="1">
      <c r="A37" s="172" t="s">
        <v>91</v>
      </c>
      <c r="B37" s="173" t="s">
        <v>98</v>
      </c>
      <c r="C37" s="13" t="s">
        <v>24</v>
      </c>
      <c r="D37" s="13" t="s">
        <v>25</v>
      </c>
      <c r="E37" s="181" t="s">
        <v>114</v>
      </c>
      <c r="F37" s="182"/>
      <c r="G37" s="13" t="s">
        <v>116</v>
      </c>
      <c r="H37" s="198" t="s">
        <v>70</v>
      </c>
      <c r="I37" s="199"/>
    </row>
    <row r="38" spans="1:9" ht="42.75">
      <c r="A38" s="172"/>
      <c r="B38" s="173"/>
      <c r="C38" s="47" t="s">
        <v>99</v>
      </c>
      <c r="D38" s="47" t="s">
        <v>103</v>
      </c>
      <c r="E38" s="107" t="s">
        <v>100</v>
      </c>
      <c r="F38" s="107" t="s">
        <v>101</v>
      </c>
      <c r="G38" s="82" t="s">
        <v>115</v>
      </c>
      <c r="H38" s="200"/>
      <c r="I38" s="201"/>
    </row>
    <row r="39" spans="1:9" ht="15">
      <c r="A39" s="54">
        <v>1</v>
      </c>
      <c r="B39" s="84" t="s">
        <v>30</v>
      </c>
      <c r="C39" s="85">
        <v>10000</v>
      </c>
      <c r="D39" s="87">
        <f>IF(E26&gt;0,1-E26,0)</f>
        <v>0.14</v>
      </c>
      <c r="E39" s="86"/>
      <c r="F39" s="86"/>
      <c r="G39" s="102">
        <f>C39*D39*(1+E39+F39)</f>
        <v>1400.0000000000002</v>
      </c>
      <c r="H39" s="194"/>
      <c r="I39" s="195"/>
    </row>
    <row r="40" spans="1:9" ht="15">
      <c r="A40" s="24">
        <v>2</v>
      </c>
      <c r="B40" s="88"/>
      <c r="C40" s="88"/>
      <c r="D40" s="87">
        <f>IF(E27&gt;0,1-E27,0)</f>
        <v>0</v>
      </c>
      <c r="E40" s="86"/>
      <c r="F40" s="86"/>
      <c r="G40" s="102">
        <f>C40*D40*(1+E40+F40)</f>
        <v>0</v>
      </c>
      <c r="H40" s="194"/>
      <c r="I40" s="195"/>
    </row>
    <row r="41" spans="1:9" ht="15">
      <c r="A41" s="24">
        <v>3</v>
      </c>
      <c r="B41" s="24"/>
      <c r="C41" s="24"/>
      <c r="D41" s="87">
        <f>IF(E28&gt;0,1-E28,0)</f>
        <v>0</v>
      </c>
      <c r="E41" s="69"/>
      <c r="F41" s="69"/>
      <c r="G41" s="102">
        <f>C41*D41*(1+E41+F41)</f>
        <v>0</v>
      </c>
      <c r="H41" s="194"/>
      <c r="I41" s="195"/>
    </row>
    <row r="42" spans="1:2" ht="16.5">
      <c r="A42" s="106" t="s">
        <v>113</v>
      </c>
      <c r="B42" s="105" t="s">
        <v>107</v>
      </c>
    </row>
    <row r="44" spans="1:2" ht="16.5">
      <c r="A44" s="106" t="s">
        <v>113</v>
      </c>
      <c r="B44" s="109" t="s">
        <v>120</v>
      </c>
    </row>
  </sheetData>
  <sheetProtection/>
  <mergeCells count="59">
    <mergeCell ref="H40:I40"/>
    <mergeCell ref="H41:I41"/>
    <mergeCell ref="A35:C35"/>
    <mergeCell ref="D35:E35"/>
    <mergeCell ref="H35:I35"/>
    <mergeCell ref="A37:A38"/>
    <mergeCell ref="B37:B38"/>
    <mergeCell ref="E37:F37"/>
    <mergeCell ref="H37:I38"/>
    <mergeCell ref="A29:E29"/>
    <mergeCell ref="H29:I29"/>
    <mergeCell ref="H32:I32"/>
    <mergeCell ref="D33:E33"/>
    <mergeCell ref="H33:I33"/>
    <mergeCell ref="H39:I39"/>
    <mergeCell ref="D34:E34"/>
    <mergeCell ref="H34:I34"/>
    <mergeCell ref="D31:E31"/>
    <mergeCell ref="H31:I31"/>
    <mergeCell ref="D32:E32"/>
    <mergeCell ref="H21:I21"/>
    <mergeCell ref="E24:E25"/>
    <mergeCell ref="F24:G24"/>
    <mergeCell ref="H24:I25"/>
    <mergeCell ref="H26:I26"/>
    <mergeCell ref="H27:I27"/>
    <mergeCell ref="H28:I28"/>
    <mergeCell ref="H19:I19"/>
    <mergeCell ref="H20:I20"/>
    <mergeCell ref="A24:A25"/>
    <mergeCell ref="B24:B25"/>
    <mergeCell ref="C24:C25"/>
    <mergeCell ref="D24:D25"/>
    <mergeCell ref="A17:A18"/>
    <mergeCell ref="B17:B18"/>
    <mergeCell ref="C17:D17"/>
    <mergeCell ref="H17:I17"/>
    <mergeCell ref="H18:I18"/>
    <mergeCell ref="H12:I12"/>
    <mergeCell ref="H13:I13"/>
    <mergeCell ref="H14:I14"/>
    <mergeCell ref="A15:C15"/>
    <mergeCell ref="H15:I15"/>
    <mergeCell ref="H6:I6"/>
    <mergeCell ref="H7:I7"/>
    <mergeCell ref="H8:I8"/>
    <mergeCell ref="H4:I5"/>
    <mergeCell ref="A9:E9"/>
    <mergeCell ref="H9:I9"/>
    <mergeCell ref="H11:I11"/>
    <mergeCell ref="A1:E1"/>
    <mergeCell ref="F2:G2"/>
    <mergeCell ref="H2:I2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5118110236220472" top="0.35433070866141736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culroc</dc:creator>
  <cp:keywords/>
  <dc:description/>
  <cp:lastModifiedBy>acer</cp:lastModifiedBy>
  <cp:lastPrinted>2011-10-31T07:03:06Z</cp:lastPrinted>
  <dcterms:created xsi:type="dcterms:W3CDTF">2011-08-31T05:10:35Z</dcterms:created>
  <dcterms:modified xsi:type="dcterms:W3CDTF">2015-04-23T00:16:43Z</dcterms:modified>
  <cp:category/>
  <cp:version/>
  <cp:contentType/>
  <cp:contentStatus/>
</cp:coreProperties>
</file>